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4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<sst xmlns="http://schemas.openxmlformats.org/spreadsheetml/2006/main" count="41" uniqueCount="41">
  <si>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>Casa de Asigurări de Sănătate Mureş</t>
  </si>
  <si>
    <t>Serviciul Decontare Servicii Medicale</t>
  </si>
  <si>
    <t>An 2023</t>
  </si>
  <si>
    <t>Furnizori</t>
  </si>
  <si>
    <t>Spit. Cl. de Urgență Tg. Mures</t>
  </si>
  <si>
    <t>Spit. Orăș.,Dr. Valer Russu"Luduș</t>
  </si>
  <si>
    <t>CMI Dr. Dabija Maria</t>
  </si>
  <si>
    <t>SC Ralmed Centru Medical SRL</t>
  </si>
  <si>
    <t>Fundația Rheum- Care</t>
  </si>
  <si>
    <t>SC San Sylvan SRL</t>
  </si>
  <si>
    <t>SC Centrul Medical Topmed SRL</t>
  </si>
  <si>
    <t>SC Băile Sărate SRL</t>
  </si>
  <si>
    <t>SC Reszana Center SRL</t>
  </si>
  <si>
    <t>SC Sorel&amp;Sorela SRL</t>
  </si>
  <si>
    <t>SC Cabinet Medical Salinele Roman SRL</t>
  </si>
  <si>
    <t>SC Ale Fiziomed Plus SRL</t>
  </si>
  <si>
    <t>SC Dr Szasz Rehab Center SRL</t>
  </si>
  <si>
    <t>SC Psychobiomed Center SRL</t>
  </si>
  <si>
    <t>SC Procardia Health SRL</t>
  </si>
  <si>
    <t>Alocare februarie</t>
  </si>
  <si>
    <t>Alocare ianuarie</t>
  </si>
  <si>
    <t>Economii ianuarie</t>
  </si>
  <si>
    <t>Final ianuarie</t>
  </si>
  <si>
    <t>Sume care se redistribuie pe luna februarie</t>
  </si>
  <si>
    <t>Februarie dupa redistribuire</t>
  </si>
  <si>
    <t>Trim I 2023</t>
  </si>
  <si>
    <t>Nr.   crt</t>
  </si>
  <si>
    <t>TOTAL recuperere</t>
  </si>
  <si>
    <t>Dr Komjatszegi Reka(acupunctura)</t>
  </si>
  <si>
    <t>TOTAL GENERAL</t>
  </si>
  <si>
    <t xml:space="preserve">Alocare martie </t>
  </si>
  <si>
    <t>Economii februarie</t>
  </si>
  <si>
    <t>Final februarie</t>
  </si>
  <si>
    <t>Sume care se redistribuie pe luna martie</t>
  </si>
  <si>
    <t>Final martie</t>
  </si>
  <si>
    <t>Alocare aprilie 2023</t>
  </si>
  <si>
    <t xml:space="preserve">Trim II </t>
  </si>
  <si>
    <t>Data:31.03.2023</t>
  </si>
  <si>
    <t xml:space="preserve">                              Alocare buget luna aprilie 2023</t>
  </si>
  <si>
    <t>Pag.1</t>
  </si>
  <si>
    <t xml:space="preserve">     Anexa 3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</si>
</sst>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_(* #,##0_);_(* \(#,##0\);_(* &quot;-&quot;??_);_(@_)"/>
    <numFmt numFmtId="181" formatCode="_(* #,##0.0_);_(* \(#,##0.0\);_(* &quot;-&quot;??_);_(@_)"/>
    <numFmt numFmtId="182" formatCode="_(* #,##0.000_);_(* \(#,##0.000\);_(* &quot;-&quot;??_);_(@_)"/>
    <numFmt numFmtId="183" formatCode="[$-409]dddd\,\ mmmm\ d\,\ yyyy"/>
    <numFmt numFmtId="184" formatCode="[$-409]h:mm:ss\ AM/PM"/>
    <numFmt numFmtId="185" formatCode="0.00_);\(0.00\)"/>
    <numFmt numFmtId="186" formatCode="0.000"/>
    <numFmt numFmtId="187" formatCode="0.0000"/>
    <numFmt numFmtId="188" formatCode="_(* #,##0.0_);_(* \(#,##0.0\);_(* &quot;-&quot;_);_(@_)"/>
    <numFmt numFmtId="189" formatCode="_(* #,##0.00_);_(* \(#,##0.00\);_(* &quot;-&quot;_);_(@_)"/>
    <numFmt numFmtId="190" formatCode="_(* #,##0.000_);_(* \(#,##0.000\);_(* &quot;-&quot;_);_(@_)"/>
    <numFmt numFmtId="191" formatCode="_(* #,##0.0000_);_(* \(#,##0.0000\);_(* &quot;-&quot;_);_(@_)"/>
    <numFmt numFmtId="192" formatCode="_(* #,##0.00000_);_(* \(#,##0.00000\);_(* &quot;-&quot;_);_(@_)"/>
    <numFmt numFmtId="193" formatCode="_(* #,##0.000000_);_(* \(#,##0.000000\);_(* &quot;-&quot;_);_(@_)"/>
    <numFmt numFmtId="194" formatCode="_(* #,##0.0000_);_(* \(#,##0.0000\);_(* &quot;-&quot;????_);_(@_)"/>
    <numFmt numFmtId="195" formatCode="#,##0.0_);\(#,##0.0\)"/>
    <numFmt numFmtId="196" formatCode="[$-418]dddd\,\ d\ mmmm\ yyyy"/>
    <numFmt numFmtId="197" formatCode="_(* #,##0.000_);_(* \(#,##0.000\);_(* &quot;-&quot;????_);_(@_)"/>
    <numFmt numFmtId="198" formatCode="_(* #,##0.00_);_(* \(#,##0.00\);_(* &quot;-&quot;????_);_(@_)"/>
    <numFmt numFmtId="199" formatCode="[$-809]dd\ mmmm\ yyyy"/>
    <numFmt numFmtId="200" formatCode="0.0"/>
    <numFmt numFmtId="201" formatCode="_-* #,##0.000_-;\-* #,##0.000_-;_-* &quot;-&quot;???_-;_-@_-"/>
    <numFmt numFmtId="202" formatCode="_-* #,##0.0000_-;\-* #,##0.0000_-;_-* &quot;-&quot;????_-;_-@_-"/>
  </numFmts>
  <fonts count="43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2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5" fillId="0" borderId="11" xfId="0" applyFont="1" applyBorder="1" applyAlignment="1">
      <alignment wrapText="1"/>
    </xf>
    <xf numFmtId="0" fontId="6" fillId="0" borderId="12" xfId="0" applyFont="1" applyBorder="1" applyAlignment="1">
      <alignment/>
    </xf>
    <xf numFmtId="0" fontId="5" fillId="0" borderId="13" xfId="0" applyFont="1" applyBorder="1" applyAlignment="1">
      <alignment horizontal="center" wrapText="1"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43" fontId="0" fillId="0" borderId="10" xfId="42" applyFont="1" applyBorder="1" applyAlignment="1">
      <alignment/>
    </xf>
    <xf numFmtId="171" fontId="0" fillId="0" borderId="10" xfId="0" applyNumberFormat="1" applyBorder="1" applyAlignment="1">
      <alignment/>
    </xf>
    <xf numFmtId="43" fontId="7" fillId="0" borderId="10" xfId="42" applyFont="1" applyBorder="1" applyAlignment="1">
      <alignment/>
    </xf>
    <xf numFmtId="43" fontId="7" fillId="0" borderId="10" xfId="0" applyNumberFormat="1" applyFont="1" applyBorder="1" applyAlignment="1">
      <alignment/>
    </xf>
    <xf numFmtId="171" fontId="7" fillId="0" borderId="10" xfId="0" applyNumberFormat="1" applyFont="1" applyBorder="1" applyAlignment="1">
      <alignment/>
    </xf>
    <xf numFmtId="0" fontId="7" fillId="0" borderId="10" xfId="0" applyFont="1" applyBorder="1" applyAlignment="1">
      <alignment/>
    </xf>
    <xf numFmtId="0" fontId="5" fillId="0" borderId="0" xfId="0" applyFont="1" applyAlignment="1">
      <alignment/>
    </xf>
    <xf numFmtId="43" fontId="1" fillId="0" borderId="10" xfId="42" applyFont="1" applyBorder="1" applyAlignment="1">
      <alignment/>
    </xf>
    <xf numFmtId="43" fontId="2" fillId="0" borderId="10" xfId="0" applyNumberFormat="1" applyFont="1" applyBorder="1" applyAlignment="1">
      <alignment/>
    </xf>
    <xf numFmtId="0" fontId="7" fillId="0" borderId="16" xfId="0" applyFont="1" applyBorder="1" applyAlignment="1">
      <alignment horizontal="center" wrapText="1"/>
    </xf>
    <xf numFmtId="0" fontId="7" fillId="0" borderId="16" xfId="0" applyFont="1" applyFill="1" applyBorder="1" applyAlignment="1">
      <alignment horizontal="center" wrapText="1"/>
    </xf>
    <xf numFmtId="0" fontId="7" fillId="0" borderId="17" xfId="0" applyFont="1" applyFill="1" applyBorder="1" applyAlignment="1">
      <alignment horizontal="center" wrapText="1"/>
    </xf>
    <xf numFmtId="171" fontId="7" fillId="0" borderId="18" xfId="0" applyNumberFormat="1" applyFont="1" applyBorder="1" applyAlignment="1">
      <alignment/>
    </xf>
    <xf numFmtId="0" fontId="0" fillId="0" borderId="12" xfId="0" applyBorder="1" applyAlignment="1">
      <alignment/>
    </xf>
    <xf numFmtId="0" fontId="1" fillId="0" borderId="12" xfId="0" applyFont="1" applyBorder="1" applyAlignment="1">
      <alignment/>
    </xf>
    <xf numFmtId="43" fontId="3" fillId="0" borderId="18" xfId="42" applyFont="1" applyBorder="1" applyAlignment="1">
      <alignment/>
    </xf>
    <xf numFmtId="0" fontId="1" fillId="0" borderId="19" xfId="0" applyFont="1" applyBorder="1" applyAlignment="1">
      <alignment/>
    </xf>
    <xf numFmtId="43" fontId="1" fillId="0" borderId="20" xfId="42" applyFont="1" applyBorder="1" applyAlignment="1">
      <alignment/>
    </xf>
    <xf numFmtId="43" fontId="1" fillId="0" borderId="20" xfId="0" applyNumberFormat="1" applyFont="1" applyBorder="1" applyAlignment="1">
      <alignment/>
    </xf>
    <xf numFmtId="171" fontId="1" fillId="0" borderId="20" xfId="0" applyNumberFormat="1" applyFont="1" applyBorder="1" applyAlignment="1">
      <alignment/>
    </xf>
    <xf numFmtId="43" fontId="4" fillId="0" borderId="21" xfId="42" applyFont="1" applyBorder="1" applyAlignment="1">
      <alignment/>
    </xf>
    <xf numFmtId="0" fontId="8" fillId="0" borderId="20" xfId="0" applyFont="1" applyBorder="1" applyAlignment="1">
      <alignment/>
    </xf>
    <xf numFmtId="43" fontId="2" fillId="0" borderId="10" xfId="42" applyFont="1" applyBorder="1" applyAlignment="1">
      <alignment horizontal="center"/>
    </xf>
    <xf numFmtId="0" fontId="7" fillId="0" borderId="13" xfId="0" applyFont="1" applyFill="1" applyBorder="1" applyAlignment="1">
      <alignment horizontal="center" wrapText="1"/>
    </xf>
    <xf numFmtId="171" fontId="7" fillId="0" borderId="14" xfId="0" applyNumberFormat="1" applyFont="1" applyBorder="1" applyAlignment="1">
      <alignment/>
    </xf>
    <xf numFmtId="171" fontId="1" fillId="0" borderId="22" xfId="0" applyNumberFormat="1" applyFont="1" applyBorder="1" applyAlignment="1">
      <alignment/>
    </xf>
    <xf numFmtId="171" fontId="0" fillId="0" borderId="14" xfId="0" applyNumberFormat="1" applyFont="1" applyBorder="1" applyAlignment="1">
      <alignment/>
    </xf>
    <xf numFmtId="0" fontId="0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3"/>
  <sheetViews>
    <sheetView tabSelected="1" zoomScalePageLayoutView="0" workbookViewId="0" topLeftCell="A1">
      <selection activeCell="H6" sqref="H6"/>
    </sheetView>
  </sheetViews>
  <sheetFormatPr defaultColWidth="9.140625" defaultRowHeight="12.75"/>
  <cols>
    <col min="1" max="1" width="5.28125" style="0" customWidth="1"/>
    <col min="2" max="2" width="39.421875" style="0" customWidth="1"/>
    <col min="3" max="3" width="11.421875" style="0" customWidth="1"/>
    <col min="4" max="4" width="11.140625" style="0" customWidth="1"/>
    <col min="5" max="5" width="12.00390625" style="0" customWidth="1"/>
    <col min="6" max="6" width="14.7109375" style="0" customWidth="1"/>
    <col min="7" max="13" width="14.28125" style="0" customWidth="1"/>
    <col min="14" max="16" width="16.00390625" style="0" customWidth="1"/>
    <col min="17" max="17" width="15.57421875" style="0" customWidth="1"/>
    <col min="18" max="18" width="14.57421875" style="0" customWidth="1"/>
  </cols>
  <sheetData>
    <row r="1" spans="1:15" ht="12.75">
      <c r="A1" s="1" t="s">
        <v>0</v>
      </c>
      <c r="B1" s="1"/>
      <c r="C1" s="1"/>
      <c r="D1" s="2"/>
      <c r="E1" s="2"/>
      <c r="F1" s="2"/>
      <c r="G1" s="2"/>
      <c r="H1" s="2"/>
      <c r="I1" s="2"/>
      <c r="J1" s="2"/>
      <c r="K1" s="2"/>
      <c r="L1" s="3"/>
      <c r="M1" s="3"/>
      <c r="N1" s="3"/>
      <c r="O1" s="2"/>
    </row>
    <row r="2" spans="1:15" ht="12.75">
      <c r="A2" s="1" t="s">
        <v>1</v>
      </c>
      <c r="B2" s="1"/>
      <c r="C2" s="1"/>
      <c r="D2" s="2"/>
      <c r="E2" s="2"/>
      <c r="F2" s="2"/>
      <c r="G2" s="3"/>
      <c r="H2" s="3"/>
      <c r="I2" s="3"/>
      <c r="J2" s="3"/>
      <c r="K2" s="3"/>
      <c r="L2" s="1"/>
      <c r="M2" s="1"/>
      <c r="N2" s="1"/>
      <c r="O2" s="1"/>
    </row>
    <row r="3" spans="1:15" ht="12.75">
      <c r="A3" s="2" t="s">
        <v>37</v>
      </c>
      <c r="B3" s="1"/>
      <c r="C3" s="1"/>
      <c r="D3" s="2"/>
      <c r="E3" s="2"/>
      <c r="F3" s="3"/>
      <c r="G3" s="1"/>
      <c r="H3" s="1"/>
      <c r="I3" s="1"/>
      <c r="J3" s="1"/>
      <c r="K3" s="1"/>
      <c r="L3" s="3"/>
      <c r="M3" s="3"/>
      <c r="N3" s="3"/>
      <c r="O3" s="1"/>
    </row>
    <row r="4" spans="1:15" ht="12.75">
      <c r="A4" s="1"/>
      <c r="B4" s="1"/>
      <c r="C4" s="1"/>
      <c r="D4" s="2"/>
      <c r="E4" s="2"/>
      <c r="F4" s="2"/>
      <c r="G4" s="3"/>
      <c r="H4" s="3"/>
      <c r="I4" s="3"/>
      <c r="J4" s="3"/>
      <c r="K4" s="3"/>
      <c r="L4" s="3"/>
      <c r="M4" s="3"/>
      <c r="N4" s="3"/>
      <c r="O4" s="1"/>
    </row>
    <row r="5" spans="1:15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1"/>
    </row>
    <row r="6" spans="1:17" ht="12.75">
      <c r="A6" s="1"/>
      <c r="B6" s="1"/>
      <c r="C6" s="1"/>
      <c r="D6" s="1"/>
      <c r="E6" s="5"/>
      <c r="F6" s="2"/>
      <c r="G6" s="2"/>
      <c r="H6" s="5"/>
      <c r="I6" s="5"/>
      <c r="J6" s="5"/>
      <c r="K6" s="5"/>
      <c r="L6" s="5"/>
      <c r="M6" s="5"/>
      <c r="N6" s="4"/>
      <c r="O6" s="4"/>
      <c r="P6" s="4"/>
      <c r="Q6" s="7"/>
    </row>
    <row r="8" spans="2:3" ht="15.75">
      <c r="B8" s="19" t="s">
        <v>38</v>
      </c>
      <c r="C8" s="1"/>
    </row>
    <row r="9" spans="11:17" ht="13.5" thickBot="1">
      <c r="K9" s="7"/>
      <c r="Q9" s="7" t="s">
        <v>40</v>
      </c>
    </row>
    <row r="10" spans="1:17" ht="39">
      <c r="A10" s="8" t="s">
        <v>26</v>
      </c>
      <c r="B10" s="10" t="s">
        <v>3</v>
      </c>
      <c r="C10" s="22" t="s">
        <v>20</v>
      </c>
      <c r="D10" s="22" t="s">
        <v>19</v>
      </c>
      <c r="E10" s="22" t="s">
        <v>21</v>
      </c>
      <c r="F10" s="22" t="s">
        <v>22</v>
      </c>
      <c r="G10" s="23" t="s">
        <v>23</v>
      </c>
      <c r="H10" s="23" t="s">
        <v>24</v>
      </c>
      <c r="I10" s="22" t="s">
        <v>31</v>
      </c>
      <c r="J10" s="22" t="s">
        <v>32</v>
      </c>
      <c r="K10" s="23" t="s">
        <v>30</v>
      </c>
      <c r="L10" s="23" t="s">
        <v>33</v>
      </c>
      <c r="M10" s="22" t="s">
        <v>34</v>
      </c>
      <c r="N10" s="23" t="s">
        <v>25</v>
      </c>
      <c r="O10" s="36" t="s">
        <v>35</v>
      </c>
      <c r="P10" s="36" t="s">
        <v>36</v>
      </c>
      <c r="Q10" s="24" t="s">
        <v>2</v>
      </c>
    </row>
    <row r="11" spans="1:17" ht="15.75">
      <c r="A11" s="9">
        <v>1</v>
      </c>
      <c r="B11" s="11" t="s">
        <v>4</v>
      </c>
      <c r="C11" s="13">
        <v>48983.22</v>
      </c>
      <c r="D11" s="13">
        <v>48983.22</v>
      </c>
      <c r="E11" s="13">
        <v>21602.72</v>
      </c>
      <c r="F11" s="14">
        <f>C11-E11</f>
        <v>27380.5</v>
      </c>
      <c r="G11" s="13">
        <v>21602.72</v>
      </c>
      <c r="H11" s="14">
        <f>D11+G11</f>
        <v>70585.94</v>
      </c>
      <c r="I11" s="14">
        <v>19692.44</v>
      </c>
      <c r="J11" s="14">
        <f>H11-I11</f>
        <v>50893.5</v>
      </c>
      <c r="K11" s="14">
        <v>49434.84</v>
      </c>
      <c r="L11" s="14">
        <v>19692.44</v>
      </c>
      <c r="M11" s="14">
        <f>K11+L11</f>
        <v>69127.28</v>
      </c>
      <c r="N11" s="17">
        <f>F11+H11+K11</f>
        <v>147401.28</v>
      </c>
      <c r="O11" s="39">
        <v>49921.09</v>
      </c>
      <c r="P11" s="39">
        <f>O11</f>
        <v>49921.09</v>
      </c>
      <c r="Q11" s="25">
        <f>N11+P11</f>
        <v>197322.37</v>
      </c>
    </row>
    <row r="12" spans="1:17" ht="15.75">
      <c r="A12" s="9">
        <v>2</v>
      </c>
      <c r="B12" s="11" t="s">
        <v>5</v>
      </c>
      <c r="C12" s="13">
        <v>13878.28</v>
      </c>
      <c r="D12" s="13">
        <v>13878.28</v>
      </c>
      <c r="E12" s="13">
        <v>18.28</v>
      </c>
      <c r="F12" s="14">
        <f>C12-E12</f>
        <v>13860</v>
      </c>
      <c r="G12" s="13">
        <v>18.28</v>
      </c>
      <c r="H12" s="14">
        <f>D12+G12</f>
        <v>13896.560000000001</v>
      </c>
      <c r="I12" s="14">
        <v>8.56</v>
      </c>
      <c r="J12" s="14">
        <f aca="true" t="shared" si="0" ref="J12:J25">H12-I12</f>
        <v>13888.000000000002</v>
      </c>
      <c r="K12" s="14">
        <v>14000.28</v>
      </c>
      <c r="L12" s="14">
        <v>8.56</v>
      </c>
      <c r="M12" s="14">
        <f>K12+L12</f>
        <v>14008.84</v>
      </c>
      <c r="N12" s="17">
        <f>F12+H12+K12</f>
        <v>41756.840000000004</v>
      </c>
      <c r="O12" s="39">
        <v>14018.12</v>
      </c>
      <c r="P12" s="39">
        <f>O12</f>
        <v>14018.12</v>
      </c>
      <c r="Q12" s="25">
        <f>N12+P12</f>
        <v>55774.96000000001</v>
      </c>
    </row>
    <row r="13" spans="1:17" ht="15.75">
      <c r="A13" s="9">
        <v>3</v>
      </c>
      <c r="B13" s="11" t="s">
        <v>6</v>
      </c>
      <c r="C13" s="13">
        <v>12676.24</v>
      </c>
      <c r="D13" s="13">
        <v>12676.24</v>
      </c>
      <c r="E13" s="13">
        <v>2.74</v>
      </c>
      <c r="F13" s="14">
        <f aca="true" t="shared" si="1" ref="F13:F25">C13-E13</f>
        <v>12673.5</v>
      </c>
      <c r="G13" s="13">
        <v>2.74</v>
      </c>
      <c r="H13" s="14">
        <f aca="true" t="shared" si="2" ref="H13:H24">D13+G13</f>
        <v>12678.98</v>
      </c>
      <c r="I13" s="14">
        <v>4.5</v>
      </c>
      <c r="J13" s="14">
        <f t="shared" si="0"/>
        <v>12674.48</v>
      </c>
      <c r="K13" s="14">
        <v>15627.64</v>
      </c>
      <c r="L13" s="14">
        <v>4.5</v>
      </c>
      <c r="M13" s="14">
        <f>K13+L13</f>
        <v>15632.14</v>
      </c>
      <c r="N13" s="17">
        <f>F13+H13+K13</f>
        <v>40980.119999999995</v>
      </c>
      <c r="O13" s="39">
        <v>15667.92</v>
      </c>
      <c r="P13" s="39">
        <f aca="true" t="shared" si="3" ref="P13:P27">O13</f>
        <v>15667.92</v>
      </c>
      <c r="Q13" s="25">
        <f aca="true" t="shared" si="4" ref="Q13:Q25">N13+P13</f>
        <v>56648.03999999999</v>
      </c>
    </row>
    <row r="14" spans="1:17" ht="15.75">
      <c r="A14" s="9">
        <v>4</v>
      </c>
      <c r="B14" s="11" t="s">
        <v>7</v>
      </c>
      <c r="C14" s="13">
        <v>16947.9</v>
      </c>
      <c r="D14" s="13">
        <v>16947.9</v>
      </c>
      <c r="E14" s="13">
        <v>42.9</v>
      </c>
      <c r="F14" s="14">
        <f t="shared" si="1"/>
        <v>16905</v>
      </c>
      <c r="G14" s="13">
        <v>42.9</v>
      </c>
      <c r="H14" s="14">
        <f t="shared" si="2"/>
        <v>16990.800000000003</v>
      </c>
      <c r="I14" s="14">
        <v>64.8</v>
      </c>
      <c r="J14" s="14">
        <f t="shared" si="0"/>
        <v>16926.000000000004</v>
      </c>
      <c r="K14" s="14">
        <v>17101.28</v>
      </c>
      <c r="L14" s="14">
        <v>64.8</v>
      </c>
      <c r="M14" s="14">
        <f>K14+L14</f>
        <v>17166.079999999998</v>
      </c>
      <c r="N14" s="17">
        <f>F14+H14+K14</f>
        <v>50997.08</v>
      </c>
      <c r="O14" s="39">
        <v>17210.73</v>
      </c>
      <c r="P14" s="39">
        <f t="shared" si="3"/>
        <v>17210.73</v>
      </c>
      <c r="Q14" s="25">
        <f t="shared" si="4"/>
        <v>68207.81</v>
      </c>
    </row>
    <row r="15" spans="1:17" ht="15.75">
      <c r="A15" s="9">
        <v>5</v>
      </c>
      <c r="B15" s="11" t="s">
        <v>8</v>
      </c>
      <c r="C15" s="13">
        <v>31724.96</v>
      </c>
      <c r="D15" s="13">
        <v>30881.6</v>
      </c>
      <c r="E15" s="13">
        <v>56.96</v>
      </c>
      <c r="F15" s="14">
        <f t="shared" si="1"/>
        <v>31668</v>
      </c>
      <c r="G15" s="13">
        <v>56.96</v>
      </c>
      <c r="H15" s="14">
        <f>D15+G15</f>
        <v>30938.559999999998</v>
      </c>
      <c r="I15" s="14">
        <v>79.06</v>
      </c>
      <c r="J15" s="14">
        <f t="shared" si="0"/>
        <v>30859.499999999996</v>
      </c>
      <c r="K15" s="14">
        <f>29102.78-964.58</f>
        <v>28138.199999999997</v>
      </c>
      <c r="L15" s="14">
        <v>79.06</v>
      </c>
      <c r="M15" s="14">
        <f>K15+L15</f>
        <v>28217.26</v>
      </c>
      <c r="N15" s="17">
        <f>F15+H15+K15</f>
        <v>90744.76</v>
      </c>
      <c r="O15" s="39">
        <v>26498.74</v>
      </c>
      <c r="P15" s="39">
        <f t="shared" si="3"/>
        <v>26498.74</v>
      </c>
      <c r="Q15" s="25">
        <f t="shared" si="4"/>
        <v>117243.5</v>
      </c>
    </row>
    <row r="16" spans="1:17" ht="15.75">
      <c r="A16" s="9">
        <v>6</v>
      </c>
      <c r="B16" s="11" t="s">
        <v>9</v>
      </c>
      <c r="C16" s="13">
        <v>10277.06</v>
      </c>
      <c r="D16" s="13">
        <v>10277.06</v>
      </c>
      <c r="E16" s="13">
        <v>22.06</v>
      </c>
      <c r="F16" s="14">
        <f t="shared" si="1"/>
        <v>10255</v>
      </c>
      <c r="G16" s="13">
        <v>22.06</v>
      </c>
      <c r="H16" s="14">
        <f t="shared" si="2"/>
        <v>10299.119999999999</v>
      </c>
      <c r="I16" s="14">
        <v>135.12</v>
      </c>
      <c r="J16" s="14">
        <f t="shared" si="0"/>
        <v>10163.999999999998</v>
      </c>
      <c r="K16" s="14">
        <v>10370.92</v>
      </c>
      <c r="L16" s="14">
        <v>135.12</v>
      </c>
      <c r="M16" s="14">
        <f>K16+L16</f>
        <v>10506.04</v>
      </c>
      <c r="N16" s="17">
        <f>F16+H16+K16</f>
        <v>30925.04</v>
      </c>
      <c r="O16" s="39">
        <v>10456.65</v>
      </c>
      <c r="P16" s="39">
        <f t="shared" si="3"/>
        <v>10456.65</v>
      </c>
      <c r="Q16" s="25">
        <f t="shared" si="4"/>
        <v>41381.69</v>
      </c>
    </row>
    <row r="17" spans="1:17" ht="15.75">
      <c r="A17" s="9">
        <v>7</v>
      </c>
      <c r="B17" s="12" t="s">
        <v>10</v>
      </c>
      <c r="C17" s="13">
        <v>27362.14</v>
      </c>
      <c r="D17" s="13">
        <v>27362.14</v>
      </c>
      <c r="E17" s="13">
        <v>34.14</v>
      </c>
      <c r="F17" s="14">
        <f t="shared" si="1"/>
        <v>27328</v>
      </c>
      <c r="G17" s="13">
        <v>34.14</v>
      </c>
      <c r="H17" s="14">
        <f t="shared" si="2"/>
        <v>27396.28</v>
      </c>
      <c r="I17" s="14">
        <v>47.28</v>
      </c>
      <c r="J17" s="14">
        <f t="shared" si="0"/>
        <v>27349</v>
      </c>
      <c r="K17" s="14">
        <v>27604.36</v>
      </c>
      <c r="L17" s="14">
        <v>47.28</v>
      </c>
      <c r="M17" s="14">
        <f>K17+L17</f>
        <v>27651.64</v>
      </c>
      <c r="N17" s="17">
        <f>F17+H17+K17</f>
        <v>82328.64</v>
      </c>
      <c r="O17" s="39">
        <v>27674.71</v>
      </c>
      <c r="P17" s="39">
        <f t="shared" si="3"/>
        <v>27674.71</v>
      </c>
      <c r="Q17" s="25">
        <f t="shared" si="4"/>
        <v>110003.35</v>
      </c>
    </row>
    <row r="18" spans="1:17" ht="15.75">
      <c r="A18" s="9">
        <v>8</v>
      </c>
      <c r="B18" s="11" t="s">
        <v>11</v>
      </c>
      <c r="C18" s="13">
        <v>39124.74</v>
      </c>
      <c r="D18" s="13">
        <v>39124.74</v>
      </c>
      <c r="E18" s="13">
        <v>204.74</v>
      </c>
      <c r="F18" s="14">
        <f t="shared" si="1"/>
        <v>38920</v>
      </c>
      <c r="G18" s="13">
        <v>204.74</v>
      </c>
      <c r="H18" s="14">
        <f t="shared" si="2"/>
        <v>39329.479999999996</v>
      </c>
      <c r="I18" s="14">
        <v>199.48</v>
      </c>
      <c r="J18" s="14">
        <f t="shared" si="0"/>
        <v>39129.99999999999</v>
      </c>
      <c r="K18" s="14">
        <v>39470.9</v>
      </c>
      <c r="L18" s="14">
        <v>199.48</v>
      </c>
      <c r="M18" s="14">
        <f>K18+L18</f>
        <v>39670.380000000005</v>
      </c>
      <c r="N18" s="17">
        <f>F18+H18+K18</f>
        <v>117720.38</v>
      </c>
      <c r="O18" s="39">
        <v>39566.2</v>
      </c>
      <c r="P18" s="39">
        <f t="shared" si="3"/>
        <v>39566.2</v>
      </c>
      <c r="Q18" s="25">
        <f t="shared" si="4"/>
        <v>157286.58000000002</v>
      </c>
    </row>
    <row r="19" spans="1:17" ht="15.75">
      <c r="A19" s="9">
        <v>9</v>
      </c>
      <c r="B19" s="11" t="s">
        <v>12</v>
      </c>
      <c r="C19" s="13">
        <v>58877.3</v>
      </c>
      <c r="D19" s="13">
        <v>58877.3</v>
      </c>
      <c r="E19" s="13">
        <v>4109.3</v>
      </c>
      <c r="F19" s="14">
        <f t="shared" si="1"/>
        <v>54768</v>
      </c>
      <c r="G19" s="13">
        <v>4109.3</v>
      </c>
      <c r="H19" s="14">
        <f t="shared" si="2"/>
        <v>62986.600000000006</v>
      </c>
      <c r="I19" s="14">
        <v>4102.6</v>
      </c>
      <c r="J19" s="14">
        <f t="shared" si="0"/>
        <v>58884.00000000001</v>
      </c>
      <c r="K19" s="14">
        <v>58043.72</v>
      </c>
      <c r="L19" s="14">
        <v>4102.6</v>
      </c>
      <c r="M19" s="14">
        <f>K19+L19</f>
        <v>62146.32</v>
      </c>
      <c r="N19" s="17">
        <f>F19+H19+K19</f>
        <v>175798.32</v>
      </c>
      <c r="O19" s="39">
        <v>57954.8</v>
      </c>
      <c r="P19" s="39">
        <f t="shared" si="3"/>
        <v>57954.8</v>
      </c>
      <c r="Q19" s="25">
        <f t="shared" si="4"/>
        <v>233753.12</v>
      </c>
    </row>
    <row r="20" spans="1:17" ht="15.75">
      <c r="A20" s="9">
        <v>10</v>
      </c>
      <c r="B20" s="11" t="s">
        <v>13</v>
      </c>
      <c r="C20" s="13">
        <v>11026.7</v>
      </c>
      <c r="D20" s="13">
        <v>11026.7</v>
      </c>
      <c r="E20" s="13">
        <v>1.7</v>
      </c>
      <c r="F20" s="14">
        <f t="shared" si="1"/>
        <v>11025</v>
      </c>
      <c r="G20" s="13">
        <v>1.7</v>
      </c>
      <c r="H20" s="14">
        <f t="shared" si="2"/>
        <v>11028.400000000001</v>
      </c>
      <c r="I20" s="14">
        <v>3.4</v>
      </c>
      <c r="J20" s="14">
        <f t="shared" si="0"/>
        <v>11025.000000000002</v>
      </c>
      <c r="K20" s="14">
        <v>11125.38</v>
      </c>
      <c r="L20" s="14">
        <v>3.4</v>
      </c>
      <c r="M20" s="14">
        <f>K20+L20</f>
        <v>11128.779999999999</v>
      </c>
      <c r="N20" s="17">
        <f>F20+H20+K20</f>
        <v>33178.78</v>
      </c>
      <c r="O20" s="39">
        <v>10286.57</v>
      </c>
      <c r="P20" s="39">
        <f t="shared" si="3"/>
        <v>10286.57</v>
      </c>
      <c r="Q20" s="25">
        <f t="shared" si="4"/>
        <v>43465.35</v>
      </c>
    </row>
    <row r="21" spans="1:17" ht="15.75">
      <c r="A21" s="9">
        <v>11</v>
      </c>
      <c r="B21" s="11" t="s">
        <v>14</v>
      </c>
      <c r="C21" s="13">
        <v>13647.22</v>
      </c>
      <c r="D21" s="13">
        <v>13647.22</v>
      </c>
      <c r="E21" s="13">
        <v>3245.22</v>
      </c>
      <c r="F21" s="14">
        <f t="shared" si="1"/>
        <v>10402</v>
      </c>
      <c r="G21" s="13">
        <v>3245.22</v>
      </c>
      <c r="H21" s="14">
        <f t="shared" si="2"/>
        <v>16892.44</v>
      </c>
      <c r="I21" s="14">
        <v>3840.94</v>
      </c>
      <c r="J21" s="14">
        <f t="shared" si="0"/>
        <v>13051.499999999998</v>
      </c>
      <c r="K21" s="14">
        <v>13769</v>
      </c>
      <c r="L21" s="14">
        <v>3840.94</v>
      </c>
      <c r="M21" s="14">
        <f>K21+L21</f>
        <v>17609.94</v>
      </c>
      <c r="N21" s="17">
        <f>F21+H21+K21</f>
        <v>41063.44</v>
      </c>
      <c r="O21" s="39">
        <v>13824.62</v>
      </c>
      <c r="P21" s="39">
        <f t="shared" si="3"/>
        <v>13824.62</v>
      </c>
      <c r="Q21" s="25">
        <f t="shared" si="4"/>
        <v>54888.060000000005</v>
      </c>
    </row>
    <row r="22" spans="1:17" ht="15.75">
      <c r="A22" s="9">
        <v>12</v>
      </c>
      <c r="B22" s="11" t="s">
        <v>15</v>
      </c>
      <c r="C22" s="13">
        <v>15005.26</v>
      </c>
      <c r="D22" s="13">
        <v>15005.26</v>
      </c>
      <c r="E22" s="13">
        <v>0.76</v>
      </c>
      <c r="F22" s="14">
        <f t="shared" si="1"/>
        <v>15004.5</v>
      </c>
      <c r="G22" s="13">
        <v>0.76</v>
      </c>
      <c r="H22" s="14">
        <f>D22+G22+0.02</f>
        <v>15006.04</v>
      </c>
      <c r="I22" s="14">
        <v>54.04</v>
      </c>
      <c r="J22" s="14">
        <f t="shared" si="0"/>
        <v>14952</v>
      </c>
      <c r="K22" s="14">
        <v>16896.74</v>
      </c>
      <c r="L22" s="14">
        <v>54.04</v>
      </c>
      <c r="M22" s="14">
        <f>K22+L22</f>
        <v>16950.780000000002</v>
      </c>
      <c r="N22" s="17">
        <f>F22+H22+K22</f>
        <v>46907.28</v>
      </c>
      <c r="O22" s="39">
        <v>16945.5</v>
      </c>
      <c r="P22" s="39">
        <f t="shared" si="3"/>
        <v>16945.5</v>
      </c>
      <c r="Q22" s="25">
        <f t="shared" si="4"/>
        <v>63852.78</v>
      </c>
    </row>
    <row r="23" spans="1:17" ht="15.75">
      <c r="A23" s="9">
        <v>13</v>
      </c>
      <c r="B23" s="12" t="s">
        <v>16</v>
      </c>
      <c r="C23" s="13">
        <v>69309.62</v>
      </c>
      <c r="D23" s="13">
        <v>69309.62</v>
      </c>
      <c r="E23" s="13">
        <v>9.62</v>
      </c>
      <c r="F23" s="14">
        <f t="shared" si="1"/>
        <v>69300</v>
      </c>
      <c r="G23" s="13">
        <v>9.62</v>
      </c>
      <c r="H23" s="14">
        <f t="shared" si="2"/>
        <v>69319.23999999999</v>
      </c>
      <c r="I23" s="14">
        <v>61.24</v>
      </c>
      <c r="J23" s="14">
        <f t="shared" si="0"/>
        <v>69257.99999999999</v>
      </c>
      <c r="K23" s="14">
        <v>68997.6</v>
      </c>
      <c r="L23" s="14">
        <v>61.24</v>
      </c>
      <c r="M23" s="14">
        <f>K23+L23</f>
        <v>69058.84000000001</v>
      </c>
      <c r="N23" s="17">
        <f>F23+H23+K23</f>
        <v>207616.84</v>
      </c>
      <c r="O23" s="39">
        <v>68973.44</v>
      </c>
      <c r="P23" s="39">
        <f t="shared" si="3"/>
        <v>68973.44</v>
      </c>
      <c r="Q23" s="25">
        <f t="shared" si="4"/>
        <v>276590.28</v>
      </c>
    </row>
    <row r="24" spans="1:17" ht="15.75">
      <c r="A24" s="9">
        <v>14</v>
      </c>
      <c r="B24" s="11" t="s">
        <v>17</v>
      </c>
      <c r="C24" s="13">
        <v>43175.92</v>
      </c>
      <c r="D24" s="13">
        <v>43175.92</v>
      </c>
      <c r="E24" s="13">
        <v>41.92</v>
      </c>
      <c r="F24" s="14">
        <f t="shared" si="1"/>
        <v>43134</v>
      </c>
      <c r="G24" s="13">
        <v>41.92</v>
      </c>
      <c r="H24" s="14">
        <f t="shared" si="2"/>
        <v>43217.84</v>
      </c>
      <c r="I24" s="14">
        <v>41.84</v>
      </c>
      <c r="J24" s="14">
        <f t="shared" si="0"/>
        <v>43176</v>
      </c>
      <c r="K24" s="14">
        <v>43554.42</v>
      </c>
      <c r="L24" s="14">
        <v>41.84</v>
      </c>
      <c r="M24" s="14">
        <f>K24+L24</f>
        <v>43596.259999999995</v>
      </c>
      <c r="N24" s="17">
        <f>F24+H24+K24</f>
        <v>129906.26</v>
      </c>
      <c r="O24" s="39">
        <v>43012.87</v>
      </c>
      <c r="P24" s="39">
        <f t="shared" si="3"/>
        <v>43012.87</v>
      </c>
      <c r="Q24" s="25">
        <f t="shared" si="4"/>
        <v>172919.13</v>
      </c>
    </row>
    <row r="25" spans="1:17" ht="15.75">
      <c r="A25" s="9">
        <v>15</v>
      </c>
      <c r="B25" s="11" t="s">
        <v>18</v>
      </c>
      <c r="C25" s="13">
        <v>52900.92</v>
      </c>
      <c r="D25" s="13">
        <v>52900.92</v>
      </c>
      <c r="E25" s="13">
        <v>13252.92</v>
      </c>
      <c r="F25" s="14">
        <f t="shared" si="1"/>
        <v>39648</v>
      </c>
      <c r="G25" s="13">
        <v>13252.92</v>
      </c>
      <c r="H25" s="14">
        <f>D25+G25-0.02</f>
        <v>66153.81999999999</v>
      </c>
      <c r="I25" s="14">
        <v>4203.84</v>
      </c>
      <c r="J25" s="14">
        <f t="shared" si="0"/>
        <v>61949.979999999996</v>
      </c>
      <c r="K25" s="14">
        <v>53359.54</v>
      </c>
      <c r="L25" s="14">
        <v>4203.84</v>
      </c>
      <c r="M25" s="14">
        <f>K25+L25</f>
        <v>57563.380000000005</v>
      </c>
      <c r="N25" s="17">
        <f>F25+H25+K25</f>
        <v>159161.36</v>
      </c>
      <c r="O25" s="39">
        <v>53305.04</v>
      </c>
      <c r="P25" s="39">
        <f t="shared" si="3"/>
        <v>53305.04</v>
      </c>
      <c r="Q25" s="25">
        <f t="shared" si="4"/>
        <v>212466.4</v>
      </c>
    </row>
    <row r="26" spans="1:17" ht="12.75">
      <c r="A26" s="26"/>
      <c r="B26" s="18" t="s">
        <v>27</v>
      </c>
      <c r="C26" s="15">
        <f aca="true" t="shared" si="5" ref="C26:K26">SUM(C11:C25)</f>
        <v>464917.4799999999</v>
      </c>
      <c r="D26" s="16">
        <f t="shared" si="5"/>
        <v>464074.11999999994</v>
      </c>
      <c r="E26" s="15">
        <f t="shared" si="5"/>
        <v>42645.98</v>
      </c>
      <c r="F26" s="17">
        <f t="shared" si="5"/>
        <v>422271.5</v>
      </c>
      <c r="G26" s="16">
        <f t="shared" si="5"/>
        <v>42645.98</v>
      </c>
      <c r="H26" s="17">
        <f t="shared" si="5"/>
        <v>506720.0999999999</v>
      </c>
      <c r="I26" s="17">
        <f>SUM(I11:I25)</f>
        <v>32539.14</v>
      </c>
      <c r="J26" s="17">
        <f>SUM(J11:J25)</f>
        <v>474180.95999999996</v>
      </c>
      <c r="K26" s="17">
        <f t="shared" si="5"/>
        <v>467494.81999999995</v>
      </c>
      <c r="L26" s="17">
        <f>SUM(L11:L25)</f>
        <v>32539.14</v>
      </c>
      <c r="M26" s="17">
        <f>SUM(M11:M25)</f>
        <v>500033.9600000001</v>
      </c>
      <c r="N26" s="17">
        <f>F26+H26+K26</f>
        <v>1396486.42</v>
      </c>
      <c r="O26" s="37">
        <f>SUM(O11:O25)</f>
        <v>465316.99999999994</v>
      </c>
      <c r="P26" s="37">
        <f t="shared" si="3"/>
        <v>465316.99999999994</v>
      </c>
      <c r="Q26" s="25">
        <f>Q11+Q12+Q13+Q14+Q15+Q16+Q17+Q19+Q20+Q21+Q22+Q23+Q24+Q25</f>
        <v>1704516.8399999999</v>
      </c>
    </row>
    <row r="27" spans="1:17" ht="12.75">
      <c r="A27" s="27">
        <v>1</v>
      </c>
      <c r="B27" s="6" t="s">
        <v>28</v>
      </c>
      <c r="C27" s="20">
        <v>1683</v>
      </c>
      <c r="D27" s="20">
        <v>1683</v>
      </c>
      <c r="E27" s="20">
        <v>13</v>
      </c>
      <c r="F27" s="20">
        <v>1670</v>
      </c>
      <c r="G27" s="21">
        <v>13</v>
      </c>
      <c r="H27" s="35">
        <v>1696</v>
      </c>
      <c r="I27" s="35">
        <v>485</v>
      </c>
      <c r="J27" s="35">
        <v>1211</v>
      </c>
      <c r="K27" s="35">
        <v>1683</v>
      </c>
      <c r="L27" s="35">
        <v>485</v>
      </c>
      <c r="M27" s="35">
        <f>K27+L27</f>
        <v>2168</v>
      </c>
      <c r="N27" s="17">
        <f>F27+H27+K27</f>
        <v>5049</v>
      </c>
      <c r="O27" s="39">
        <v>1683</v>
      </c>
      <c r="P27" s="39">
        <f t="shared" si="3"/>
        <v>1683</v>
      </c>
      <c r="Q27" s="28">
        <f>N27+P27</f>
        <v>6732</v>
      </c>
    </row>
    <row r="28" spans="1:17" ht="15" thickBot="1">
      <c r="A28" s="29"/>
      <c r="B28" s="34" t="s">
        <v>29</v>
      </c>
      <c r="C28" s="30">
        <f>C26+C27</f>
        <v>466600.4799999999</v>
      </c>
      <c r="D28" s="30">
        <f>D26+D27</f>
        <v>465757.11999999994</v>
      </c>
      <c r="E28" s="30">
        <f>E26+E27</f>
        <v>42658.98</v>
      </c>
      <c r="F28" s="30">
        <f>F26+F27</f>
        <v>423941.5</v>
      </c>
      <c r="G28" s="31">
        <f>G27+G26</f>
        <v>42658.98</v>
      </c>
      <c r="H28" s="32">
        <f>H26+H27</f>
        <v>508416.0999999999</v>
      </c>
      <c r="I28" s="32">
        <f>I26+I27</f>
        <v>33024.14</v>
      </c>
      <c r="J28" s="32"/>
      <c r="K28" s="32">
        <f aca="true" t="shared" si="6" ref="K28:Q28">K26+K27</f>
        <v>469177.81999999995</v>
      </c>
      <c r="L28" s="32">
        <f t="shared" si="6"/>
        <v>33024.14</v>
      </c>
      <c r="M28" s="32">
        <f t="shared" si="6"/>
        <v>502201.9600000001</v>
      </c>
      <c r="N28" s="32">
        <f t="shared" si="6"/>
        <v>1401535.42</v>
      </c>
      <c r="O28" s="38">
        <f t="shared" si="6"/>
        <v>466999.99999999994</v>
      </c>
      <c r="P28" s="38">
        <f t="shared" si="6"/>
        <v>466999.99999999994</v>
      </c>
      <c r="Q28" s="33">
        <f t="shared" si="6"/>
        <v>1711248.8399999999</v>
      </c>
    </row>
    <row r="32" ht="12.75">
      <c r="K32" s="40" t="s">
        <v>39</v>
      </c>
    </row>
    <row r="43" ht="12.75">
      <c r="T43" s="40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</dc:creator>
  <cp:keywords/>
  <dc:description/>
  <cp:lastModifiedBy>Suciu Alexandra</cp:lastModifiedBy>
  <cp:lastPrinted>2023-04-03T05:42:32Z</cp:lastPrinted>
  <dcterms:created xsi:type="dcterms:W3CDTF">1996-10-14T23:33:28Z</dcterms:created>
  <dcterms:modified xsi:type="dcterms:W3CDTF">2023-04-03T06:10:11Z</dcterms:modified>
  <cp:category/>
  <cp:version/>
  <cp:contentType/>
  <cp:contentStatus/>
</cp:coreProperties>
</file>